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o\Desktop\"/>
    </mc:Choice>
  </mc:AlternateContent>
  <bookViews>
    <workbookView xWindow="0" yWindow="0" windowWidth="20490" windowHeight="7905" activeTab="1"/>
  </bookViews>
  <sheets>
    <sheet name="es1" sheetId="2" r:id="rId1"/>
    <sheet name="es3" sheetId="3" r:id="rId2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52511"/>
</workbook>
</file>

<file path=xl/calcChain.xml><?xml version="1.0" encoding="utf-8"?>
<calcChain xmlns="http://schemas.openxmlformats.org/spreadsheetml/2006/main">
  <c r="B15" i="3" l="1"/>
  <c r="E11" i="3"/>
  <c r="J10" i="3"/>
  <c r="E10" i="3"/>
  <c r="D10" i="3"/>
  <c r="D11" i="3"/>
  <c r="C10" i="3"/>
  <c r="C11" i="3"/>
  <c r="F11" i="3"/>
  <c r="B14" i="3"/>
  <c r="D9" i="3"/>
  <c r="F8" i="3"/>
  <c r="B4" i="2"/>
  <c r="B7" i="2"/>
  <c r="C4" i="2"/>
  <c r="C7" i="2"/>
  <c r="D7" i="2"/>
  <c r="E7" i="2"/>
  <c r="F7" i="2"/>
  <c r="E14" i="2"/>
  <c r="G7" i="2"/>
  <c r="B11" i="2"/>
  <c r="B14" i="2"/>
  <c r="D17" i="2"/>
  <c r="D18" i="2"/>
  <c r="E17" i="2"/>
  <c r="E18" i="2"/>
  <c r="F17" i="2"/>
  <c r="F18" i="2"/>
  <c r="G17" i="2"/>
  <c r="G18" i="2"/>
  <c r="E19" i="2"/>
  <c r="B17" i="2"/>
  <c r="B18" i="2"/>
  <c r="F22" i="3"/>
  <c r="F19" i="3"/>
  <c r="J24" i="3"/>
  <c r="F24" i="3"/>
  <c r="F14" i="3"/>
  <c r="J11" i="3"/>
  <c r="F16" i="3"/>
  <c r="E9" i="3"/>
  <c r="F3" i="3"/>
  <c r="F18" i="3"/>
  <c r="F20" i="3"/>
  <c r="F15" i="3"/>
  <c r="F21" i="3"/>
  <c r="B16" i="3"/>
  <c r="E17" i="3"/>
  <c r="F17" i="3"/>
  <c r="E11" i="2"/>
  <c r="E21" i="2"/>
  <c r="B19" i="2"/>
  <c r="B23" i="2"/>
</calcChain>
</file>

<file path=xl/sharedStrings.xml><?xml version="1.0" encoding="utf-8"?>
<sst xmlns="http://schemas.openxmlformats.org/spreadsheetml/2006/main" count="44" uniqueCount="33">
  <si>
    <t>CPU1</t>
  </si>
  <si>
    <t>CPU2</t>
  </si>
  <si>
    <t>DISK1</t>
  </si>
  <si>
    <t>DISK2</t>
  </si>
  <si>
    <t>DISK3</t>
  </si>
  <si>
    <t>DISK4</t>
  </si>
  <si>
    <t>MTTF</t>
  </si>
  <si>
    <t>v</t>
  </si>
  <si>
    <t>t</t>
  </si>
  <si>
    <t>R</t>
  </si>
  <si>
    <t>CPU2 funziona e DISK3 funziona</t>
  </si>
  <si>
    <t>Rtot</t>
  </si>
  <si>
    <t>p</t>
  </si>
  <si>
    <t>CPU2 funziona, DISK3 rotto</t>
  </si>
  <si>
    <t>Rot</t>
  </si>
  <si>
    <t>CPU2 rotta</t>
  </si>
  <si>
    <t>verifica</t>
  </si>
  <si>
    <t>X</t>
  </si>
  <si>
    <t>Domande</t>
  </si>
  <si>
    <t>tot I/O</t>
  </si>
  <si>
    <t>X1</t>
  </si>
  <si>
    <t>CPU</t>
  </si>
  <si>
    <t>I/O 1</t>
  </si>
  <si>
    <t>I/O 2</t>
  </si>
  <si>
    <t xml:space="preserve">visite </t>
  </si>
  <si>
    <t>CPU*2</t>
  </si>
  <si>
    <t>utilizzo</t>
  </si>
  <si>
    <t>Xmax</t>
  </si>
  <si>
    <t>resp</t>
  </si>
  <si>
    <t>N*</t>
  </si>
  <si>
    <t>N</t>
  </si>
  <si>
    <t>Z</t>
  </si>
  <si>
    <t>inf R(350)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</si>
</sst>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Font="1"/>
    <xf numFmtId="0" fontId="0" fillId="2" borderId="0" xfId="0" applyFill="1"/>
    <xf numFmtId="0" fontId="0" fillId="3" borderId="0" xfId="0" applyFill="1"/>
    <xf numFmtId="0" fontId="0" fillId="4" borderId="0" xfId="0" applyFill="1"/>
  </cellXfs>
  <cellStyles count="1">
    <cellStyle name="Normale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D320"/>
      <rgbColor rgb="00FF9900"/>
      <rgbColor rgb="00FF420E"/>
      <rgbColor rgb="00666699"/>
      <rgbColor rgb="00B3B3B3"/>
      <rgbColor rgb="0000458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3"/>
  <sheetViews>
    <sheetView workbookViewId="0">
      <selection activeCell="B7" sqref="B7"/>
    </sheetView>
  </sheetViews>
  <sheetFormatPr defaultRowHeight="12.75" x14ac:dyDescent="0.2"/>
  <sheetData>
    <row r="3" spans="1:7" x14ac:dyDescent="0.2"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</row>
    <row r="4" spans="1:7" x14ac:dyDescent="0.2">
      <c r="A4" s="1" t="s">
        <v>6</v>
      </c>
      <c r="B4" s="1">
        <f>2000/(1-0.98)</f>
        <v>99999.999999999913</v>
      </c>
      <c r="C4" s="1">
        <f>2000/(1-0.98)</f>
        <v>99999.999999999913</v>
      </c>
      <c r="D4" s="2">
        <v>35000</v>
      </c>
      <c r="E4" s="2">
        <v>35000</v>
      </c>
      <c r="F4" s="2">
        <v>35000</v>
      </c>
      <c r="G4" s="2">
        <v>35000</v>
      </c>
    </row>
    <row r="5" spans="1:7" x14ac:dyDescent="0.2">
      <c r="A5" s="1" t="s">
        <v>7</v>
      </c>
      <c r="B5" s="2">
        <v>2</v>
      </c>
      <c r="C5" s="2">
        <v>6</v>
      </c>
    </row>
    <row r="6" spans="1:7" x14ac:dyDescent="0.2">
      <c r="A6" s="1" t="s">
        <v>8</v>
      </c>
      <c r="B6" s="2">
        <v>30000</v>
      </c>
    </row>
    <row r="7" spans="1:7" x14ac:dyDescent="0.2">
      <c r="A7" s="1" t="s">
        <v>9</v>
      </c>
      <c r="B7" s="1">
        <f t="shared" ref="B7:G7" si="0">EXP(-$B$6/B4)</f>
        <v>0.74081822068171765</v>
      </c>
      <c r="C7" s="1">
        <f t="shared" si="0"/>
        <v>0.74081822068171765</v>
      </c>
      <c r="D7" s="1">
        <f t="shared" si="0"/>
        <v>0.42437284567694999</v>
      </c>
      <c r="E7" s="1">
        <f t="shared" si="0"/>
        <v>0.42437284567694999</v>
      </c>
      <c r="F7" s="1">
        <f t="shared" si="0"/>
        <v>0.42437284567694999</v>
      </c>
      <c r="G7" s="1">
        <f t="shared" si="0"/>
        <v>0.42437284567694999</v>
      </c>
    </row>
    <row r="10" spans="1:7" x14ac:dyDescent="0.2">
      <c r="A10" s="1" t="s">
        <v>10</v>
      </c>
    </row>
    <row r="11" spans="1:7" x14ac:dyDescent="0.2">
      <c r="A11" s="1" t="s">
        <v>11</v>
      </c>
      <c r="B11" s="1">
        <f>(1-(1-E7)*(1-G7))*B7</f>
        <v>0.49535060663616792</v>
      </c>
      <c r="D11" s="1" t="s">
        <v>12</v>
      </c>
      <c r="E11" s="1">
        <f>C7*F7</f>
        <v>0.31438313644003524</v>
      </c>
    </row>
    <row r="13" spans="1:7" x14ac:dyDescent="0.2">
      <c r="A13" s="1" t="s">
        <v>13</v>
      </c>
    </row>
    <row r="14" spans="1:7" x14ac:dyDescent="0.2">
      <c r="A14" s="1" t="s">
        <v>14</v>
      </c>
      <c r="B14" s="1">
        <f>B11*E7</f>
        <v>0.21021334654599405</v>
      </c>
      <c r="D14" s="1" t="s">
        <v>12</v>
      </c>
      <c r="E14" s="1">
        <f>C7*(1-F7)</f>
        <v>0.42643508424168242</v>
      </c>
    </row>
    <row r="16" spans="1:7" x14ac:dyDescent="0.2">
      <c r="A16" s="1" t="s">
        <v>15</v>
      </c>
    </row>
    <row r="17" spans="1:7" x14ac:dyDescent="0.2">
      <c r="A17" s="1" t="s">
        <v>6</v>
      </c>
      <c r="B17" s="1">
        <f>B4*B5/(B5+C5)</f>
        <v>24999.999999999978</v>
      </c>
      <c r="D17" s="1">
        <f>D4</f>
        <v>35000</v>
      </c>
      <c r="E17" s="1">
        <f>E4</f>
        <v>35000</v>
      </c>
      <c r="F17" s="1">
        <f>F4</f>
        <v>35000</v>
      </c>
      <c r="G17" s="1">
        <f>G4</f>
        <v>35000</v>
      </c>
    </row>
    <row r="18" spans="1:7" x14ac:dyDescent="0.2">
      <c r="A18" s="1" t="s">
        <v>9</v>
      </c>
      <c r="B18" s="1">
        <f>EXP(-$B$6/B17)</f>
        <v>0.30119421191220175</v>
      </c>
      <c r="D18" s="1">
        <f>EXP(-$B$6/D17)</f>
        <v>0.42437284567694999</v>
      </c>
      <c r="E18" s="1">
        <f>EXP(-$B$6/E17)</f>
        <v>0.42437284567694999</v>
      </c>
      <c r="F18" s="1">
        <f>EXP(-$B$6/F17)</f>
        <v>0.42437284567694999</v>
      </c>
      <c r="G18" s="1">
        <f>EXP(-$B$6/G17)</f>
        <v>0.42437284567694999</v>
      </c>
    </row>
    <row r="19" spans="1:7" x14ac:dyDescent="0.2">
      <c r="A19" s="1" t="s">
        <v>11</v>
      </c>
      <c r="B19" s="1">
        <f>(1-(1-D18*E18)*(1-F18*G18))*B18</f>
        <v>9.8716819626631008E-2</v>
      </c>
      <c r="D19" s="1" t="s">
        <v>12</v>
      </c>
      <c r="E19" s="1">
        <f>1-C7</f>
        <v>0.25918177931828235</v>
      </c>
    </row>
    <row r="21" spans="1:7" x14ac:dyDescent="0.2">
      <c r="D21" s="1" t="s">
        <v>16</v>
      </c>
      <c r="E21" s="1">
        <f>E19+E14+E11</f>
        <v>1</v>
      </c>
    </row>
    <row r="23" spans="1:7" x14ac:dyDescent="0.2">
      <c r="A23" s="1" t="s">
        <v>11</v>
      </c>
      <c r="B23" s="3">
        <f>B19*E19+B14*E14+B11*E11</f>
        <v>0.27095782445429173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K18" sqref="K18"/>
    </sheetView>
  </sheetViews>
  <sheetFormatPr defaultRowHeight="12.75" x14ac:dyDescent="0.2"/>
  <cols>
    <col min="1" max="1" width="9.85546875" style="1" customWidth="1"/>
  </cols>
  <sheetData>
    <row r="1" spans="1:10" x14ac:dyDescent="0.2">
      <c r="A1"/>
    </row>
    <row r="2" spans="1:10" x14ac:dyDescent="0.2">
      <c r="A2" t="s">
        <v>17</v>
      </c>
      <c r="B2" s="4">
        <v>8</v>
      </c>
      <c r="F2" t="s">
        <v>19</v>
      </c>
    </row>
    <row r="3" spans="1:10" x14ac:dyDescent="0.2">
      <c r="A3"/>
      <c r="F3">
        <f>D9+E9</f>
        <v>26.25</v>
      </c>
    </row>
    <row r="4" spans="1:10" x14ac:dyDescent="0.2">
      <c r="A4" t="s">
        <v>20</v>
      </c>
      <c r="B4" s="4">
        <v>84</v>
      </c>
    </row>
    <row r="5" spans="1:10" x14ac:dyDescent="0.2">
      <c r="A5"/>
    </row>
    <row r="6" spans="1:10" x14ac:dyDescent="0.2">
      <c r="A6"/>
      <c r="C6" t="s">
        <v>21</v>
      </c>
      <c r="D6" t="s">
        <v>22</v>
      </c>
      <c r="E6" t="s">
        <v>23</v>
      </c>
    </row>
    <row r="7" spans="1:10" x14ac:dyDescent="0.2">
      <c r="A7"/>
    </row>
    <row r="8" spans="1:10" x14ac:dyDescent="0.2">
      <c r="A8"/>
      <c r="B8" t="s">
        <v>18</v>
      </c>
      <c r="C8" s="4">
        <v>0.08</v>
      </c>
      <c r="D8" s="4">
        <v>0.05</v>
      </c>
      <c r="E8" s="4">
        <v>7.4999999999999997E-2</v>
      </c>
      <c r="F8">
        <f>SUM(C8:E8)</f>
        <v>0.20500000000000002</v>
      </c>
    </row>
    <row r="9" spans="1:10" x14ac:dyDescent="0.2">
      <c r="A9"/>
      <c r="B9" t="s">
        <v>24</v>
      </c>
      <c r="D9">
        <f>B4/B2</f>
        <v>10.5</v>
      </c>
      <c r="E9">
        <f>D9*E8/D8</f>
        <v>15.749999999999998</v>
      </c>
      <c r="I9" t="s">
        <v>25</v>
      </c>
    </row>
    <row r="10" spans="1:10" x14ac:dyDescent="0.2">
      <c r="A10"/>
      <c r="B10" t="s">
        <v>26</v>
      </c>
      <c r="C10">
        <f>$B$2*C8</f>
        <v>0.64</v>
      </c>
      <c r="D10">
        <f>$B$2*D8</f>
        <v>0.4</v>
      </c>
      <c r="E10">
        <f>$B$2*E8</f>
        <v>0.6</v>
      </c>
      <c r="I10" t="s">
        <v>27</v>
      </c>
      <c r="J10">
        <f>1/E8</f>
        <v>13.333333333333334</v>
      </c>
    </row>
    <row r="11" spans="1:10" x14ac:dyDescent="0.2">
      <c r="A11"/>
      <c r="B11" t="s">
        <v>28</v>
      </c>
      <c r="C11">
        <f>C8/(1-C10)</f>
        <v>0.22222222222222224</v>
      </c>
      <c r="D11">
        <f>D8/(1-D10)</f>
        <v>8.3333333333333343E-2</v>
      </c>
      <c r="E11">
        <f>E8/(1-E10)</f>
        <v>0.18749999999999997</v>
      </c>
      <c r="F11">
        <f>SUM(C11:E11)</f>
        <v>0.49305555555555558</v>
      </c>
      <c r="I11" t="s">
        <v>29</v>
      </c>
      <c r="J11">
        <f>(F8+B14)/E8</f>
        <v>246.15925925925922</v>
      </c>
    </row>
    <row r="12" spans="1:10" x14ac:dyDescent="0.2">
      <c r="A12"/>
    </row>
    <row r="13" spans="1:10" x14ac:dyDescent="0.2">
      <c r="A13" t="s">
        <v>30</v>
      </c>
      <c r="B13" s="4">
        <v>150</v>
      </c>
      <c r="E13" t="s">
        <v>30</v>
      </c>
      <c r="F13" t="s">
        <v>17</v>
      </c>
    </row>
    <row r="14" spans="1:10" x14ac:dyDescent="0.2">
      <c r="A14" t="s">
        <v>31</v>
      </c>
      <c r="B14">
        <f>B13/B2-F11</f>
        <v>18.256944444444443</v>
      </c>
      <c r="E14">
        <v>100</v>
      </c>
      <c r="F14">
        <f>MIN(E14/($F$8+$B$14),$B$15)</f>
        <v>5.416547552773725</v>
      </c>
    </row>
    <row r="15" spans="1:10" x14ac:dyDescent="0.2">
      <c r="A15" t="s">
        <v>27</v>
      </c>
      <c r="B15">
        <f>1/C8</f>
        <v>12.5</v>
      </c>
      <c r="E15">
        <v>150</v>
      </c>
      <c r="F15">
        <f t="shared" ref="F15:F22" si="0">MIN(E15/($F$8+$B$14),$B$15)</f>
        <v>8.1248213291605875</v>
      </c>
    </row>
    <row r="16" spans="1:10" x14ac:dyDescent="0.2">
      <c r="A16" t="s">
        <v>29</v>
      </c>
      <c r="B16">
        <f>(F8+B14)/C8</f>
        <v>230.77430555555551</v>
      </c>
      <c r="E16">
        <v>200</v>
      </c>
      <c r="F16">
        <f t="shared" si="0"/>
        <v>10.83309510554745</v>
      </c>
    </row>
    <row r="17" spans="1:11" x14ac:dyDescent="0.2">
      <c r="A17"/>
      <c r="E17">
        <f>B16</f>
        <v>230.77430555555551</v>
      </c>
      <c r="F17">
        <f t="shared" si="0"/>
        <v>12.5</v>
      </c>
    </row>
    <row r="18" spans="1:11" x14ac:dyDescent="0.2">
      <c r="A18"/>
      <c r="E18">
        <v>250</v>
      </c>
      <c r="F18">
        <f t="shared" si="0"/>
        <v>12.5</v>
      </c>
      <c r="K18" s="1"/>
    </row>
    <row r="19" spans="1:11" x14ac:dyDescent="0.2">
      <c r="A19"/>
      <c r="E19">
        <v>300</v>
      </c>
      <c r="F19">
        <f t="shared" si="0"/>
        <v>12.5</v>
      </c>
    </row>
    <row r="20" spans="1:11" x14ac:dyDescent="0.2">
      <c r="A20"/>
      <c r="E20">
        <v>350</v>
      </c>
      <c r="F20">
        <f t="shared" si="0"/>
        <v>12.5</v>
      </c>
    </row>
    <row r="21" spans="1:11" x14ac:dyDescent="0.2">
      <c r="A21"/>
      <c r="E21">
        <v>400</v>
      </c>
      <c r="F21">
        <f t="shared" si="0"/>
        <v>12.5</v>
      </c>
    </row>
    <row r="22" spans="1:11" x14ac:dyDescent="0.2">
      <c r="A22"/>
      <c r="E22">
        <v>450</v>
      </c>
      <c r="F22">
        <f t="shared" si="0"/>
        <v>12.5</v>
      </c>
    </row>
    <row r="23" spans="1:11" x14ac:dyDescent="0.2">
      <c r="A23"/>
    </row>
    <row r="24" spans="1:11" x14ac:dyDescent="0.2">
      <c r="A24"/>
      <c r="E24" t="s">
        <v>32</v>
      </c>
      <c r="F24">
        <f>350/B15-B14</f>
        <v>9.7430555555555571</v>
      </c>
      <c r="I24" t="s">
        <v>32</v>
      </c>
      <c r="J24">
        <f>350/J10-B14</f>
        <v>7.9930555555555571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es1</vt:lpstr>
      <vt:lpstr>es3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Arrigoni Neri</dc:creator>
  <cp:lastModifiedBy>Mario Arrigoni Neri</cp:lastModifiedBy>
  <dcterms:created xsi:type="dcterms:W3CDTF">2016-04-25T16:18:58Z</dcterms:created>
  <dcterms:modified xsi:type="dcterms:W3CDTF">2016-04-25T17:31:29Z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cce4ab90-d88b-4aa9-b646-0a733f790ef9</vt:lpwstr>
  </property>
</Properties>
</file>