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05"/>
  </bookViews>
  <sheets>
    <sheet name="1" sheetId="4" r:id="rId1"/>
    <sheet name="3" sheetId="3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</workbook>
</file>

<file path=xl/calcChain.xml><?xml version="1.0" encoding="utf-8"?>
<calcChain xmlns="http://schemas.openxmlformats.org/spreadsheetml/2006/main">
  <c r="Q10" i="4" l="1"/>
  <c r="Q9" i="4"/>
  <c r="Q8" i="4"/>
  <c r="Q7" i="4"/>
  <c r="Q6" i="4"/>
  <c r="Q5" i="4"/>
  <c r="Q4" i="4"/>
  <c r="N9" i="4"/>
  <c r="N8" i="4"/>
  <c r="N6" i="4"/>
  <c r="N5" i="4"/>
  <c r="N4" i="4"/>
  <c r="N3" i="4"/>
  <c r="Q3" i="4" s="1"/>
  <c r="P5" i="4"/>
  <c r="P6" i="4" s="1"/>
  <c r="P7" i="4" s="1"/>
  <c r="P8" i="4" s="1"/>
  <c r="P9" i="4" s="1"/>
  <c r="P4" i="4"/>
  <c r="J5" i="4"/>
  <c r="J6" i="4" s="1"/>
  <c r="J7" i="4" s="1"/>
  <c r="J8" i="4" s="1"/>
  <c r="J9" i="4" s="1"/>
  <c r="J4" i="4"/>
  <c r="N7" i="4"/>
  <c r="G7" i="4"/>
  <c r="O7" i="4"/>
  <c r="O9" i="4"/>
  <c r="O8" i="4"/>
  <c r="O6" i="4"/>
  <c r="O5" i="4"/>
  <c r="O4" i="4"/>
  <c r="O3" i="4"/>
  <c r="K3" i="4"/>
  <c r="I5" i="4"/>
  <c r="I4" i="4"/>
  <c r="I9" i="4"/>
  <c r="I8" i="4"/>
  <c r="I7" i="4"/>
  <c r="I6" i="4"/>
  <c r="I3" i="4"/>
  <c r="D3" i="4"/>
  <c r="E3" i="4" s="1"/>
  <c r="K4" i="4" l="1"/>
  <c r="D4" i="4"/>
  <c r="E4" i="4" l="1"/>
  <c r="D5" i="4"/>
  <c r="K5" i="4"/>
  <c r="K6" i="4" l="1"/>
  <c r="D6" i="4"/>
  <c r="E5" i="4"/>
  <c r="K7" i="4" l="1"/>
  <c r="D7" i="4"/>
  <c r="E13" i="4"/>
  <c r="E6" i="4"/>
  <c r="K9" i="4" l="1"/>
  <c r="K8" i="4"/>
  <c r="D8" i="4"/>
  <c r="E7" i="4"/>
  <c r="E12" i="4"/>
  <c r="K10" i="4" l="1"/>
  <c r="D9" i="4"/>
  <c r="E9" i="4" s="1"/>
  <c r="E8" i="4"/>
  <c r="E10" i="4" l="1"/>
</calcChain>
</file>

<file path=xl/sharedStrings.xml><?xml version="1.0" encoding="utf-8"?>
<sst xmlns="http://schemas.openxmlformats.org/spreadsheetml/2006/main" count="47" uniqueCount="38">
  <si>
    <t>CPU</t>
  </si>
  <si>
    <t>D</t>
  </si>
  <si>
    <t>U</t>
  </si>
  <si>
    <t>R</t>
  </si>
  <si>
    <t>X</t>
  </si>
  <si>
    <t>p</t>
  </si>
  <si>
    <t>modello chiuso</t>
  </si>
  <si>
    <t>nodo</t>
  </si>
  <si>
    <t>visite</t>
  </si>
  <si>
    <t>service tm</t>
  </si>
  <si>
    <t>domande</t>
  </si>
  <si>
    <t>max X</t>
  </si>
  <si>
    <t>R asintotico</t>
  </si>
  <si>
    <t>N</t>
  </si>
  <si>
    <t>N*</t>
  </si>
  <si>
    <t>modello aperto</t>
  </si>
  <si>
    <t>numero</t>
  </si>
  <si>
    <t>domanda</t>
  </si>
  <si>
    <t>v per nodo</t>
  </si>
  <si>
    <t>utilizzo</t>
  </si>
  <si>
    <t>resp tm</t>
  </si>
  <si>
    <t>device I/O</t>
  </si>
  <si>
    <t>L1</t>
  </si>
  <si>
    <t>L2</t>
  </si>
  <si>
    <t>RAM</t>
  </si>
  <si>
    <t>HD</t>
  </si>
  <si>
    <t>NAS</t>
  </si>
  <si>
    <t>REMOTE</t>
  </si>
  <si>
    <t>REG</t>
  </si>
  <si>
    <t>t</t>
  </si>
  <si>
    <t>m</t>
  </si>
  <si>
    <t>P(nomassa)</t>
  </si>
  <si>
    <t>P(nobus)</t>
  </si>
  <si>
    <t>T</t>
  </si>
  <si>
    <t>raddoppio cache</t>
  </si>
  <si>
    <t>TOT</t>
  </si>
  <si>
    <t>raid0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</si>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</sst>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0.00000E+00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11" fontId="0" fillId="0" borderId="0" xfId="0" applyNumberFormat="1"/>
    <xf numFmtId="0" fontId="0" fillId="4" borderId="0" xfId="0" applyFill="1"/>
    <xf numFmtId="11" fontId="0" fillId="4" borderId="0" xfId="0" applyNumberFormat="1" applyFill="1"/>
    <xf numFmtId="170" fontId="0" fillId="2" borderId="0" xfId="0" applyNumberFormat="1" applyFill="1"/>
    <xf numFmtId="11" fontId="0" fillId="2" borderId="0" xfId="0" applyNumberFormat="1" applyFill="1"/>
    <xf numFmtId="11" fontId="1" fillId="0" borderId="0" xfId="0" applyNumberFormat="1" applyFont="1"/>
  </cellXfs>
  <cellStyles count="1">
    <cellStyle name="Normale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Q10" sqref="Q10"/>
    </sheetView>
  </sheetViews>
  <sheetFormatPr defaultRowHeight="15" x14ac:dyDescent="0.25"/>
  <cols>
    <col min="5" max="5" width="17.85546875" customWidth="1"/>
    <col min="7" max="7" width="9.7109375" style="2" bestFit="1" customWidth="1"/>
    <col min="11" max="11" width="13" customWidth="1"/>
    <col min="13" max="13" width="9.140625" style="2"/>
  </cols>
  <sheetData>
    <row r="1" spans="1:17" x14ac:dyDescent="0.25">
      <c r="I1" t="s">
        <v>34</v>
      </c>
      <c r="O1" t="s">
        <v>36</v>
      </c>
    </row>
    <row r="2" spans="1:17" x14ac:dyDescent="0.25">
      <c r="B2" t="s">
        <v>29</v>
      </c>
      <c r="C2" t="s">
        <v>30</v>
      </c>
      <c r="D2" t="s">
        <v>5</v>
      </c>
      <c r="E2" t="s">
        <v>33</v>
      </c>
      <c r="F2" t="s">
        <v>2</v>
      </c>
      <c r="G2" s="2" t="s">
        <v>37</v>
      </c>
      <c r="I2" t="s">
        <v>30</v>
      </c>
      <c r="J2" t="s">
        <v>5</v>
      </c>
      <c r="K2" t="s">
        <v>33</v>
      </c>
      <c r="N2" t="s">
        <v>29</v>
      </c>
      <c r="O2" t="s">
        <v>30</v>
      </c>
      <c r="P2" t="s">
        <v>5</v>
      </c>
      <c r="Q2" t="s">
        <v>33</v>
      </c>
    </row>
    <row r="3" spans="1:17" x14ac:dyDescent="0.25">
      <c r="A3" t="s">
        <v>28</v>
      </c>
      <c r="B3" s="7">
        <v>1</v>
      </c>
      <c r="C3" s="8">
        <v>0.2</v>
      </c>
      <c r="D3">
        <f>1</f>
        <v>1</v>
      </c>
      <c r="E3">
        <f>D3*B3</f>
        <v>1</v>
      </c>
      <c r="I3" s="6">
        <f>C3</f>
        <v>0.2</v>
      </c>
      <c r="J3">
        <v>1</v>
      </c>
      <c r="K3" s="6">
        <f>J3*B3</f>
        <v>1</v>
      </c>
      <c r="N3" s="6">
        <f>B3</f>
        <v>1</v>
      </c>
      <c r="O3" s="6">
        <f>C3</f>
        <v>0.2</v>
      </c>
      <c r="P3">
        <v>1</v>
      </c>
      <c r="Q3" s="6">
        <f>P3*N3</f>
        <v>1</v>
      </c>
    </row>
    <row r="4" spans="1:17" x14ac:dyDescent="0.25">
      <c r="A4" t="s">
        <v>22</v>
      </c>
      <c r="B4" s="7">
        <v>1</v>
      </c>
      <c r="C4" s="8">
        <v>0.05</v>
      </c>
      <c r="D4" s="6">
        <f>D3*C3</f>
        <v>0.2</v>
      </c>
      <c r="E4" s="2">
        <f t="shared" ref="E4:E9" si="0">D4*B4</f>
        <v>0.2</v>
      </c>
      <c r="I4" s="6">
        <f>C4/2</f>
        <v>2.5000000000000001E-2</v>
      </c>
      <c r="J4" s="6">
        <f>J3*I3</f>
        <v>0.2</v>
      </c>
      <c r="K4" s="6">
        <f t="shared" ref="K4:K9" si="1">J4*B4</f>
        <v>0.2</v>
      </c>
      <c r="N4" s="6">
        <f t="shared" ref="N4:N6" si="2">B4</f>
        <v>1</v>
      </c>
      <c r="O4" s="6">
        <f>C4</f>
        <v>0.05</v>
      </c>
      <c r="P4" s="6">
        <f>P3*O3</f>
        <v>0.2</v>
      </c>
      <c r="Q4" s="6">
        <f t="shared" ref="Q4:Q9" si="3">P4*N4</f>
        <v>0.2</v>
      </c>
    </row>
    <row r="5" spans="1:17" x14ac:dyDescent="0.25">
      <c r="A5" t="s">
        <v>23</v>
      </c>
      <c r="B5" s="7">
        <v>10</v>
      </c>
      <c r="C5" s="8">
        <v>0.02</v>
      </c>
      <c r="D5" s="6">
        <f t="shared" ref="D5:D9" si="4">D4*C4</f>
        <v>1.0000000000000002E-2</v>
      </c>
      <c r="E5" s="2">
        <f t="shared" si="0"/>
        <v>0.10000000000000002</v>
      </c>
      <c r="I5" s="11">
        <f>C5/2</f>
        <v>0.01</v>
      </c>
      <c r="J5" s="6">
        <f t="shared" ref="J5:J9" si="5">J4*I4</f>
        <v>5.000000000000001E-3</v>
      </c>
      <c r="K5" s="6">
        <f t="shared" si="1"/>
        <v>5.000000000000001E-2</v>
      </c>
      <c r="N5" s="6">
        <f t="shared" si="2"/>
        <v>10</v>
      </c>
      <c r="O5" s="6">
        <f>C5</f>
        <v>0.02</v>
      </c>
      <c r="P5" s="6">
        <f t="shared" ref="P5:P9" si="6">P4*O4</f>
        <v>1.0000000000000002E-2</v>
      </c>
      <c r="Q5" s="6">
        <f t="shared" si="3"/>
        <v>0.10000000000000002</v>
      </c>
    </row>
    <row r="6" spans="1:17" x14ac:dyDescent="0.25">
      <c r="A6" t="s">
        <v>24</v>
      </c>
      <c r="B6" s="8">
        <v>100</v>
      </c>
      <c r="C6" s="8">
        <v>0.1</v>
      </c>
      <c r="D6" s="6">
        <f t="shared" si="4"/>
        <v>2.0000000000000004E-4</v>
      </c>
      <c r="E6" s="2">
        <f t="shared" si="0"/>
        <v>2.0000000000000004E-2</v>
      </c>
      <c r="I6" s="6">
        <f>C6</f>
        <v>0.1</v>
      </c>
      <c r="J6" s="6">
        <f t="shared" si="5"/>
        <v>5.0000000000000009E-5</v>
      </c>
      <c r="K6" s="6">
        <f t="shared" si="1"/>
        <v>5.000000000000001E-3</v>
      </c>
      <c r="N6" s="6">
        <f t="shared" si="2"/>
        <v>100</v>
      </c>
      <c r="O6" s="6">
        <f>C6</f>
        <v>0.1</v>
      </c>
      <c r="P6" s="6">
        <f t="shared" si="6"/>
        <v>2.0000000000000004E-4</v>
      </c>
      <c r="Q6" s="6">
        <f t="shared" si="3"/>
        <v>2.0000000000000004E-2</v>
      </c>
    </row>
    <row r="7" spans="1:17" x14ac:dyDescent="0.25">
      <c r="A7" t="s">
        <v>25</v>
      </c>
      <c r="B7" s="8">
        <v>10000000</v>
      </c>
      <c r="C7" s="8">
        <v>0.02</v>
      </c>
      <c r="D7" s="6">
        <f t="shared" si="4"/>
        <v>2.0000000000000005E-5</v>
      </c>
      <c r="E7" s="4">
        <f t="shared" si="0"/>
        <v>200.00000000000006</v>
      </c>
      <c r="F7">
        <v>0.8</v>
      </c>
      <c r="G7" s="2">
        <f>B7*(1-F7)</f>
        <v>1999999.9999999995</v>
      </c>
      <c r="I7" s="6">
        <f>C7</f>
        <v>0.02</v>
      </c>
      <c r="J7" s="6">
        <f t="shared" si="5"/>
        <v>5.0000000000000013E-6</v>
      </c>
      <c r="K7" s="6">
        <f t="shared" si="1"/>
        <v>50.000000000000014</v>
      </c>
      <c r="N7" s="11">
        <f>G7*(1+0.5)/(1-F7/2)</f>
        <v>4999999.9999999991</v>
      </c>
      <c r="O7" s="11">
        <f>C7/2</f>
        <v>0.01</v>
      </c>
      <c r="P7" s="6">
        <f t="shared" si="6"/>
        <v>2.0000000000000005E-5</v>
      </c>
      <c r="Q7" s="6">
        <f t="shared" si="3"/>
        <v>100</v>
      </c>
    </row>
    <row r="8" spans="1:17" x14ac:dyDescent="0.25">
      <c r="A8" t="s">
        <v>26</v>
      </c>
      <c r="B8" s="8">
        <v>30000000</v>
      </c>
      <c r="C8" s="8">
        <v>0.02</v>
      </c>
      <c r="D8" s="6">
        <f t="shared" si="4"/>
        <v>4.0000000000000009E-7</v>
      </c>
      <c r="E8" s="2">
        <f t="shared" si="0"/>
        <v>12.000000000000002</v>
      </c>
      <c r="I8" s="6">
        <f>C8</f>
        <v>0.02</v>
      </c>
      <c r="J8" s="6">
        <f t="shared" si="5"/>
        <v>1.0000000000000002E-7</v>
      </c>
      <c r="K8" s="6">
        <f t="shared" si="1"/>
        <v>3.0000000000000004</v>
      </c>
      <c r="N8" s="6">
        <f t="shared" ref="N8:N9" si="7">B8</f>
        <v>30000000</v>
      </c>
      <c r="O8" s="6">
        <f>C8</f>
        <v>0.02</v>
      </c>
      <c r="P8" s="6">
        <f t="shared" si="6"/>
        <v>2.0000000000000004E-7</v>
      </c>
      <c r="Q8" s="6">
        <f t="shared" si="3"/>
        <v>6.0000000000000009</v>
      </c>
    </row>
    <row r="9" spans="1:17" x14ac:dyDescent="0.25">
      <c r="A9" t="s">
        <v>27</v>
      </c>
      <c r="B9" s="8">
        <v>400000000</v>
      </c>
      <c r="C9" s="8">
        <v>0</v>
      </c>
      <c r="D9" s="6">
        <f t="shared" si="4"/>
        <v>8.0000000000000022E-9</v>
      </c>
      <c r="E9" s="2">
        <f t="shared" si="0"/>
        <v>3.2000000000000011</v>
      </c>
      <c r="I9" s="6">
        <f>C9</f>
        <v>0</v>
      </c>
      <c r="J9" s="6">
        <f t="shared" si="5"/>
        <v>2.0000000000000005E-9</v>
      </c>
      <c r="K9" s="6">
        <f t="shared" si="1"/>
        <v>0.80000000000000027</v>
      </c>
      <c r="N9" s="6">
        <f t="shared" si="7"/>
        <v>400000000</v>
      </c>
      <c r="O9" s="6">
        <f>C9</f>
        <v>0</v>
      </c>
      <c r="P9" s="6">
        <f t="shared" si="6"/>
        <v>4.0000000000000011E-9</v>
      </c>
      <c r="Q9" s="6">
        <f t="shared" si="3"/>
        <v>1.6000000000000005</v>
      </c>
    </row>
    <row r="10" spans="1:17" x14ac:dyDescent="0.25">
      <c r="D10" t="s">
        <v>35</v>
      </c>
      <c r="E10">
        <f>SUM(E3:E9)</f>
        <v>216.52000000000004</v>
      </c>
      <c r="J10" s="2" t="s">
        <v>35</v>
      </c>
      <c r="K10" s="10">
        <f>SUM(K3:K9)</f>
        <v>55.055000000000014</v>
      </c>
      <c r="P10" t="s">
        <v>35</v>
      </c>
      <c r="Q10" s="10">
        <f>SUM(Q3:Q9)</f>
        <v>108.91999999999999</v>
      </c>
    </row>
    <row r="12" spans="1:17" x14ac:dyDescent="0.25">
      <c r="D12" t="s">
        <v>31</v>
      </c>
      <c r="E12" s="9">
        <f>1-D7</f>
        <v>0.99997999999999998</v>
      </c>
    </row>
    <row r="13" spans="1:17" x14ac:dyDescent="0.25">
      <c r="D13" t="s">
        <v>32</v>
      </c>
      <c r="E13" s="9">
        <f>1-D6</f>
        <v>0.99980000000000002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E27" sqref="E27"/>
    </sheetView>
  </sheetViews>
  <sheetFormatPr defaultRowHeight="15" x14ac:dyDescent="0.25"/>
  <sheetData>
    <row r="1" spans="1:10" x14ac:dyDescent="0.25">
      <c r="A1" s="1" t="s">
        <v>6</v>
      </c>
      <c r="B1" s="1"/>
      <c r="C1" s="1"/>
      <c r="D1" s="1"/>
      <c r="E1" s="2"/>
      <c r="F1" s="2"/>
      <c r="G1" s="2"/>
      <c r="H1" s="2"/>
      <c r="I1" s="2"/>
      <c r="J1" s="2"/>
    </row>
    <row r="2" spans="1:10" x14ac:dyDescent="0.25">
      <c r="A2" s="3" t="s">
        <v>7</v>
      </c>
      <c r="B2" s="2" t="s">
        <v>8</v>
      </c>
      <c r="C2" s="2" t="s">
        <v>9</v>
      </c>
      <c r="D2" s="2" t="s">
        <v>10</v>
      </c>
      <c r="E2" s="2"/>
      <c r="F2" s="2"/>
      <c r="G2" s="2"/>
      <c r="H2" s="2"/>
      <c r="I2" s="2"/>
      <c r="J2" s="2"/>
    </row>
    <row r="3" spans="1:10" x14ac:dyDescent="0.25">
      <c r="A3" s="3">
        <v>1</v>
      </c>
      <c r="B3" s="4">
        <v>1</v>
      </c>
      <c r="C3" s="4">
        <v>20</v>
      </c>
      <c r="D3" s="2">
        <v>20</v>
      </c>
      <c r="E3" s="2"/>
      <c r="F3" s="2"/>
      <c r="G3" s="2"/>
      <c r="H3" s="2"/>
      <c r="I3" s="2"/>
      <c r="J3" s="2"/>
    </row>
    <row r="4" spans="1:10" x14ac:dyDescent="0.25">
      <c r="A4" s="3">
        <v>2</v>
      </c>
      <c r="B4" s="4">
        <v>5.2</v>
      </c>
      <c r="C4" s="4">
        <v>0.01</v>
      </c>
      <c r="D4" s="5">
        <v>5.2000000000000005E-2</v>
      </c>
      <c r="E4" s="2"/>
      <c r="F4" s="2" t="s">
        <v>11</v>
      </c>
      <c r="G4" s="5">
        <v>19.23076923076923</v>
      </c>
      <c r="H4" s="2"/>
      <c r="I4" s="1" t="s">
        <v>12</v>
      </c>
      <c r="J4" s="1"/>
    </row>
    <row r="5" spans="1:10" x14ac:dyDescent="0.25">
      <c r="A5" s="3">
        <v>3</v>
      </c>
      <c r="B5" s="4">
        <v>1.5</v>
      </c>
      <c r="C5" s="4">
        <v>0.02</v>
      </c>
      <c r="D5" s="2">
        <v>0.03</v>
      </c>
      <c r="E5" s="2"/>
      <c r="F5" s="2" t="s">
        <v>1</v>
      </c>
      <c r="G5" s="2">
        <v>0.20027799227799237</v>
      </c>
      <c r="H5" s="2"/>
      <c r="I5" s="3" t="s">
        <v>13</v>
      </c>
      <c r="J5" s="3" t="s">
        <v>3</v>
      </c>
    </row>
    <row r="6" spans="1:10" x14ac:dyDescent="0.25">
      <c r="A6" s="3">
        <v>4</v>
      </c>
      <c r="B6" s="4">
        <v>2.2999999999999998</v>
      </c>
      <c r="C6" s="4">
        <v>0.02</v>
      </c>
      <c r="D6" s="2">
        <v>4.5999999999999999E-2</v>
      </c>
      <c r="E6" s="2"/>
      <c r="F6" s="2" t="s">
        <v>14</v>
      </c>
      <c r="G6" s="5">
        <v>388.46688446688444</v>
      </c>
      <c r="H6" s="2"/>
      <c r="I6" s="2">
        <v>100</v>
      </c>
      <c r="J6" s="2">
        <v>0.20027799227799237</v>
      </c>
    </row>
    <row r="7" spans="1:10" x14ac:dyDescent="0.25">
      <c r="A7" s="3">
        <v>5</v>
      </c>
      <c r="B7" s="2">
        <v>0.40000000000000036</v>
      </c>
      <c r="C7" s="5">
        <v>0.18069498069498077</v>
      </c>
      <c r="D7" s="2">
        <v>7.2277992277992378E-2</v>
      </c>
      <c r="E7" s="2"/>
      <c r="F7" s="2"/>
      <c r="G7" s="2"/>
      <c r="H7" s="2"/>
      <c r="I7" s="2">
        <v>200</v>
      </c>
      <c r="J7" s="2">
        <v>0.20027799227799237</v>
      </c>
    </row>
    <row r="8" spans="1:10" x14ac:dyDescent="0.25">
      <c r="A8" s="2"/>
      <c r="B8" s="2"/>
      <c r="C8" s="2"/>
      <c r="D8" s="2"/>
      <c r="E8" s="2"/>
      <c r="F8" s="2"/>
      <c r="G8" s="2"/>
      <c r="H8" s="2"/>
      <c r="I8" s="2">
        <v>300</v>
      </c>
      <c r="J8" s="2">
        <v>0.20027799227799237</v>
      </c>
    </row>
    <row r="9" spans="1:10" x14ac:dyDescent="0.25">
      <c r="A9" s="1" t="s">
        <v>15</v>
      </c>
      <c r="B9" s="1"/>
      <c r="C9" s="1"/>
      <c r="D9" s="1"/>
      <c r="E9" s="2"/>
      <c r="F9" s="2"/>
      <c r="G9" s="2"/>
      <c r="H9" s="2"/>
      <c r="I9" s="2">
        <v>388.46688446688444</v>
      </c>
      <c r="J9" s="2">
        <v>0.20027799227799292</v>
      </c>
    </row>
    <row r="10" spans="1:10" x14ac:dyDescent="0.25">
      <c r="A10" s="3"/>
      <c r="B10" s="3" t="s">
        <v>16</v>
      </c>
      <c r="C10" s="3" t="s">
        <v>17</v>
      </c>
      <c r="D10" s="2" t="s">
        <v>18</v>
      </c>
      <c r="E10" s="3" t="s">
        <v>19</v>
      </c>
      <c r="F10" s="3" t="s">
        <v>20</v>
      </c>
      <c r="G10" s="2"/>
      <c r="H10" s="2"/>
      <c r="I10" s="2">
        <v>400</v>
      </c>
      <c r="J10" s="2">
        <v>0.80000000000000071</v>
      </c>
    </row>
    <row r="11" spans="1:10" x14ac:dyDescent="0.25">
      <c r="A11" s="2" t="s">
        <v>0</v>
      </c>
      <c r="B11" s="4">
        <v>110</v>
      </c>
      <c r="C11" s="4">
        <v>1.4E-2</v>
      </c>
      <c r="D11" s="2">
        <v>45</v>
      </c>
      <c r="E11" s="2">
        <v>0.63</v>
      </c>
      <c r="F11" s="2">
        <v>3.783783783783784E-2</v>
      </c>
      <c r="G11" s="2"/>
      <c r="H11" s="2"/>
      <c r="I11" s="2">
        <v>500</v>
      </c>
      <c r="J11" s="5">
        <v>6</v>
      </c>
    </row>
    <row r="12" spans="1:10" x14ac:dyDescent="0.25">
      <c r="A12" s="2" t="s">
        <v>21</v>
      </c>
      <c r="B12" s="4">
        <v>150</v>
      </c>
      <c r="C12" s="4">
        <v>2.5000000000000001E-2</v>
      </c>
      <c r="D12" s="2">
        <v>33</v>
      </c>
      <c r="E12" s="2">
        <v>0.82500000000000007</v>
      </c>
      <c r="F12" s="2">
        <v>0.14285714285714293</v>
      </c>
      <c r="G12" s="2"/>
      <c r="H12" s="2"/>
      <c r="I12" s="2"/>
      <c r="J12" s="2"/>
    </row>
    <row r="13" spans="1:10" x14ac:dyDescent="0.25">
      <c r="A13" s="2"/>
      <c r="B13" s="2"/>
      <c r="C13" s="2"/>
      <c r="D13" s="2"/>
      <c r="E13" s="2"/>
      <c r="F13" s="5">
        <v>0.18069498069498077</v>
      </c>
      <c r="G13" s="2"/>
      <c r="H13" s="2"/>
      <c r="I13" s="2"/>
      <c r="J13" s="2"/>
    </row>
    <row r="14" spans="1:10" x14ac:dyDescent="0.25">
      <c r="A14" s="3" t="s">
        <v>4</v>
      </c>
      <c r="B14" s="4">
        <v>4950</v>
      </c>
      <c r="C14" s="2"/>
      <c r="D14" s="2"/>
      <c r="E14" s="2"/>
      <c r="F14" s="2"/>
      <c r="G14" s="2"/>
      <c r="H14" s="2"/>
      <c r="I14" s="2"/>
      <c r="J14" s="2"/>
    </row>
  </sheetData>
  <mergeCells count="3">
    <mergeCell ref="A1:D1"/>
    <mergeCell ref="A9:D9"/>
    <mergeCell ref="I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1</vt:lpstr>
      <vt:lpstr>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2017-01-24T12:24:03Z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f584d6d1-f81a-4374-b696-2f65f05bff1d</vt:lpwstr>
  </property>
</Properties>
</file>