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activeTab="1"/>
  </bookViews>
  <sheets>
    <sheet name="Foglio1" sheetId="1" r:id="rId1"/>
    <sheet name="Foglio2" sheetId="2" r:id="rId2"/>
  </sheets>
  <calcPr calcId="152511"/>
</workbook>
</file>

<file path=xl/calcChain.xml><?xml version="1.0" encoding="utf-8"?>
<calcChain xmlns="http://schemas.openxmlformats.org/spreadsheetml/2006/main">
  <c r="B23" i="2" l="1"/>
  <c r="B21" i="2"/>
  <c r="B20" i="2"/>
  <c r="B19" i="2"/>
  <c r="B17" i="2" l="1"/>
  <c r="B14" i="2"/>
  <c r="B13" i="2"/>
  <c r="B12" i="2"/>
  <c r="L14" i="2"/>
  <c r="L12" i="2"/>
  <c r="K14" i="2"/>
  <c r="K13" i="2"/>
  <c r="K12" i="2"/>
  <c r="K11" i="2"/>
  <c r="K10" i="2"/>
  <c r="K9" i="2"/>
  <c r="K8" i="2"/>
  <c r="K7" i="2"/>
  <c r="K6" i="2"/>
  <c r="K5" i="2"/>
  <c r="K4" i="2"/>
  <c r="K3" i="2"/>
  <c r="J6" i="2"/>
  <c r="J7" i="2" s="1"/>
  <c r="J8" i="2" s="1"/>
  <c r="J9" i="2" s="1"/>
  <c r="J10" i="2" s="1"/>
  <c r="J11" i="2" s="1"/>
  <c r="J12" i="2" s="1"/>
  <c r="J13" i="2" s="1"/>
  <c r="J14" i="2" s="1"/>
  <c r="J5" i="2"/>
  <c r="J4" i="2"/>
  <c r="B9" i="2"/>
  <c r="B8" i="2"/>
  <c r="B7" i="2"/>
  <c r="B3" i="2"/>
  <c r="F3" i="2"/>
  <c r="G17" i="1" l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5" i="1"/>
  <c r="H25" i="1"/>
  <c r="G26" i="1"/>
  <c r="H26" i="1"/>
  <c r="H27" i="1"/>
  <c r="H24" i="1"/>
  <c r="G27" i="1"/>
  <c r="G24" i="1"/>
  <c r="E27" i="1" l="1"/>
  <c r="E28" i="1"/>
  <c r="E29" i="1"/>
  <c r="E18" i="1"/>
  <c r="E19" i="1"/>
  <c r="E20" i="1"/>
  <c r="E21" i="1"/>
  <c r="E22" i="1"/>
  <c r="E23" i="1"/>
  <c r="E24" i="1"/>
  <c r="E25" i="1"/>
  <c r="E26" i="1"/>
  <c r="E17" i="1"/>
  <c r="D26" i="1"/>
  <c r="D27" i="1"/>
  <c r="D28" i="1"/>
  <c r="D29" i="1"/>
  <c r="D21" i="1"/>
  <c r="D22" i="1"/>
  <c r="D23" i="1"/>
  <c r="D24" i="1"/>
  <c r="D25" i="1"/>
  <c r="D18" i="1"/>
  <c r="D19" i="1"/>
  <c r="D20" i="1"/>
  <c r="D17" i="1"/>
  <c r="C26" i="1"/>
  <c r="C25" i="1"/>
  <c r="G12" i="1"/>
  <c r="G9" i="1"/>
  <c r="D9" i="1"/>
  <c r="C9" i="1"/>
  <c r="D8" i="1"/>
  <c r="C8" i="1"/>
  <c r="H5" i="1" l="1"/>
  <c r="G5" i="1"/>
  <c r="D5" i="1"/>
  <c r="C5" i="1"/>
  <c r="E4" i="1"/>
  <c r="F4" i="1"/>
  <c r="D4" i="1"/>
  <c r="C4" i="1"/>
</calcChain>
</file>

<file path=xl/sharedStrings.xml><?xml version="1.0" encoding="utf-8"?>
<sst xmlns="http://schemas.openxmlformats.org/spreadsheetml/2006/main" count="42" uniqueCount="32">
  <si>
    <t>p1</t>
  </si>
  <si>
    <t>Xmax</t>
  </si>
  <si>
    <t>sCPU</t>
  </si>
  <si>
    <t>Vtot</t>
  </si>
  <si>
    <t>nDisk</t>
  </si>
  <si>
    <t>nCPU</t>
  </si>
  <si>
    <t>D</t>
  </si>
  <si>
    <t>Z</t>
  </si>
  <si>
    <t>sDisk</t>
  </si>
  <si>
    <t>N*</t>
  </si>
  <si>
    <t>Dtot</t>
  </si>
  <si>
    <t>V</t>
  </si>
  <si>
    <t>per nodo</t>
  </si>
  <si>
    <t>Davg</t>
  </si>
  <si>
    <t>N+</t>
  </si>
  <si>
    <t>limiti ottimistici</t>
  </si>
  <si>
    <t>N</t>
  </si>
  <si>
    <t>Rbilan.</t>
  </si>
  <si>
    <t>Rasint.</t>
  </si>
  <si>
    <t>X asint.</t>
  </si>
  <si>
    <t>X bilan.</t>
  </si>
  <si>
    <t>CPU</t>
  </si>
  <si>
    <t>DISCHI</t>
  </si>
  <si>
    <t>MTTF</t>
  </si>
  <si>
    <t>P funziona</t>
  </si>
  <si>
    <t>T(gg)</t>
  </si>
  <si>
    <t>T(h)</t>
  </si>
  <si>
    <t>a)</t>
  </si>
  <si>
    <t>TOT</t>
  </si>
  <si>
    <t>b)</t>
  </si>
  <si>
    <t>MTTR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</si>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</sst>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10" fontId="0" fillId="5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198120</xdr:colOff>
      <xdr:row>0</xdr:row>
      <xdr:rowOff>144780</xdr:rowOff>
    </xdr:from>
    <xdr:ext cx="1171346" cy="264560"/>
    <xdr:sp macro="" textlink="">
      <xdr:nvSpPr>
        <xdr:cNvPr id="2" name="CasellaDiTesto 1"/>
        <xdr:cNvSpPr txBox="1"/>
      </xdr:nvSpPr>
      <xdr:spPr>
        <a:xfrm>
          <a:off x="4465320" y="144780"/>
          <a:ext cx="11713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chemeClr val="tx2"/>
              </a:solidFill>
            </a:rPr>
            <a:t>N* = (D+Z)/Dmax</a:t>
          </a:r>
        </a:p>
      </xdr:txBody>
    </xdr:sp>
    <xdr:clientData/>
  </xdr:oneCellAnchor>
  <xdr:oneCellAnchor>
    <xdr:from>
      <xdr:col>8</xdr:col>
      <xdr:colOff>281940</xdr:colOff>
      <xdr:row>7</xdr:row>
      <xdr:rowOff>144780</xdr:rowOff>
    </xdr:from>
    <xdr:ext cx="2007024" cy="264560"/>
    <xdr:sp macro="" textlink="">
      <xdr:nvSpPr>
        <xdr:cNvPr id="3" name="CasellaDiTesto 2"/>
        <xdr:cNvSpPr txBox="1"/>
      </xdr:nvSpPr>
      <xdr:spPr>
        <a:xfrm>
          <a:off x="5158740" y="1424940"/>
          <a:ext cx="20070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chemeClr val="tx2"/>
              </a:solidFill>
            </a:rPr>
            <a:t>R(N) = D + (N-1)Davg / (1+(Z/D))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19" sqref="J19"/>
    </sheetView>
  </sheetViews>
  <sheetFormatPr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8</v>
      </c>
      <c r="E1" s="1" t="s">
        <v>5</v>
      </c>
      <c r="F1" s="1" t="s">
        <v>4</v>
      </c>
      <c r="G1" s="1" t="s">
        <v>9</v>
      </c>
    </row>
    <row r="2" spans="1:8" x14ac:dyDescent="0.25">
      <c r="A2" s="2">
        <v>0.04</v>
      </c>
      <c r="B2" s="2">
        <v>20</v>
      </c>
      <c r="C2" s="2">
        <v>1.7999999999999999E-2</v>
      </c>
      <c r="D2" s="2">
        <v>2.5000000000000001E-2</v>
      </c>
      <c r="G2" s="2">
        <v>430</v>
      </c>
    </row>
    <row r="4" spans="1:8" x14ac:dyDescent="0.25">
      <c r="A4" s="1" t="s">
        <v>3</v>
      </c>
      <c r="C4" s="5">
        <f>1/A2</f>
        <v>25</v>
      </c>
      <c r="D4" s="5">
        <f>C4-1</f>
        <v>24</v>
      </c>
      <c r="E4" s="5">
        <f>C4*B2*C2+1</f>
        <v>10</v>
      </c>
      <c r="F4" s="5">
        <f>B2*D4*D2</f>
        <v>12</v>
      </c>
      <c r="G4" s="3" t="s">
        <v>10</v>
      </c>
      <c r="H4" s="3" t="s">
        <v>7</v>
      </c>
    </row>
    <row r="5" spans="1:8" x14ac:dyDescent="0.25">
      <c r="A5" s="1" t="s">
        <v>6</v>
      </c>
      <c r="C5" s="5">
        <f>C2*C4</f>
        <v>0.44999999999999996</v>
      </c>
      <c r="D5" s="5">
        <f>D2*D4</f>
        <v>0.60000000000000009</v>
      </c>
      <c r="G5" s="7">
        <f>C5+D5</f>
        <v>1.05</v>
      </c>
      <c r="H5" s="7">
        <f>G2/B2-G5</f>
        <v>20.45</v>
      </c>
    </row>
    <row r="7" spans="1:8" x14ac:dyDescent="0.25">
      <c r="C7" s="8" t="s">
        <v>12</v>
      </c>
      <c r="D7" s="8"/>
    </row>
    <row r="8" spans="1:8" x14ac:dyDescent="0.25">
      <c r="A8" s="1" t="s">
        <v>11</v>
      </c>
      <c r="C8" s="5">
        <f>C4/E4</f>
        <v>2.5</v>
      </c>
      <c r="D8" s="5">
        <f>D4/F4</f>
        <v>2</v>
      </c>
      <c r="G8" s="3" t="s">
        <v>13</v>
      </c>
    </row>
    <row r="9" spans="1:8" x14ac:dyDescent="0.25">
      <c r="A9" s="1" t="s">
        <v>6</v>
      </c>
      <c r="C9" s="5">
        <f>C2*C8</f>
        <v>4.4999999999999998E-2</v>
      </c>
      <c r="D9" s="5">
        <f>D2*D8</f>
        <v>0.05</v>
      </c>
      <c r="G9" s="4">
        <f>G5/(E4+F4)</f>
        <v>4.7727272727272729E-2</v>
      </c>
    </row>
    <row r="11" spans="1:8" x14ac:dyDescent="0.25">
      <c r="G11" s="3" t="s">
        <v>14</v>
      </c>
    </row>
    <row r="12" spans="1:8" x14ac:dyDescent="0.25">
      <c r="G12" s="4">
        <f>((G5+H5)^2-G5*G9)/((G5+H5)/B2-G5*G9)</f>
        <v>450.97671582215327</v>
      </c>
    </row>
    <row r="14" spans="1:8" x14ac:dyDescent="0.25">
      <c r="D14" s="8" t="s">
        <v>15</v>
      </c>
      <c r="E14" s="8"/>
    </row>
    <row r="16" spans="1:8" x14ac:dyDescent="0.25">
      <c r="C16" s="1" t="s">
        <v>16</v>
      </c>
      <c r="D16" s="1" t="s">
        <v>18</v>
      </c>
      <c r="E16" s="1" t="s">
        <v>17</v>
      </c>
      <c r="G16" s="1" t="s">
        <v>19</v>
      </c>
      <c r="H16" s="1" t="s">
        <v>20</v>
      </c>
    </row>
    <row r="17" spans="3:8" x14ac:dyDescent="0.25">
      <c r="C17">
        <v>50</v>
      </c>
      <c r="D17">
        <f>MAX($G$5,(C17/$B$2-$H$5))</f>
        <v>1.05</v>
      </c>
      <c r="E17">
        <f>MAX((C17/$B$2-$H$5),($G$5+(C17-1)*$G$9/(1+$H$5/$G$5)))</f>
        <v>1.1642124735729387</v>
      </c>
      <c r="G17" s="6">
        <f t="shared" ref="G17:G23" si="0">C17/(D17+$H$5)</f>
        <v>2.3255813953488373</v>
      </c>
      <c r="H17" s="6">
        <f t="shared" ref="H17:H23" si="1">C17/(E17+$H$5)</f>
        <v>2.3132927031754469</v>
      </c>
    </row>
    <row r="18" spans="3:8" x14ac:dyDescent="0.25">
      <c r="C18">
        <v>100</v>
      </c>
      <c r="D18">
        <f t="shared" ref="D18:D29" si="2">MAX($G$5,(C18/$B$2-$H$5))</f>
        <v>1.05</v>
      </c>
      <c r="E18">
        <f t="shared" ref="E18:E29" si="3">MAX((C18/$B$2-$H$5),($G$5+(C18-1)*$G$9/(1+$H$5/$G$5)))</f>
        <v>1.2807558139534885</v>
      </c>
      <c r="G18" s="6">
        <f t="shared" si="0"/>
        <v>4.6511627906976747</v>
      </c>
      <c r="H18" s="6">
        <f t="shared" si="1"/>
        <v>4.601772752689496</v>
      </c>
    </row>
    <row r="19" spans="3:8" x14ac:dyDescent="0.25">
      <c r="C19">
        <v>150</v>
      </c>
      <c r="D19">
        <f t="shared" si="2"/>
        <v>1.05</v>
      </c>
      <c r="E19">
        <f t="shared" si="3"/>
        <v>1.3972991543340381</v>
      </c>
      <c r="G19" s="6">
        <f t="shared" si="0"/>
        <v>6.9767441860465116</v>
      </c>
      <c r="H19" s="6">
        <f t="shared" si="1"/>
        <v>6.8658372341756122</v>
      </c>
    </row>
    <row r="20" spans="3:8" x14ac:dyDescent="0.25">
      <c r="C20">
        <v>200</v>
      </c>
      <c r="D20">
        <f t="shared" si="2"/>
        <v>1.05</v>
      </c>
      <c r="E20">
        <f t="shared" si="3"/>
        <v>1.5138424947145879</v>
      </c>
      <c r="G20" s="6">
        <f t="shared" si="0"/>
        <v>9.3023255813953494</v>
      </c>
      <c r="H20" s="6">
        <f t="shared" si="1"/>
        <v>9.1058748052909362</v>
      </c>
    </row>
    <row r="21" spans="3:8" x14ac:dyDescent="0.25">
      <c r="C21">
        <v>250</v>
      </c>
      <c r="D21">
        <f t="shared" si="2"/>
        <v>1.05</v>
      </c>
      <c r="E21">
        <f t="shared" si="3"/>
        <v>1.6303858350951375</v>
      </c>
      <c r="G21" s="6">
        <f t="shared" si="0"/>
        <v>11.627906976744185</v>
      </c>
      <c r="H21" s="6">
        <f t="shared" si="1"/>
        <v>11.322265918136427</v>
      </c>
    </row>
    <row r="22" spans="3:8" x14ac:dyDescent="0.25">
      <c r="C22">
        <v>300</v>
      </c>
      <c r="D22">
        <f t="shared" si="2"/>
        <v>1.05</v>
      </c>
      <c r="E22">
        <f t="shared" si="3"/>
        <v>1.7469291754756873</v>
      </c>
      <c r="G22" s="6">
        <f t="shared" si="0"/>
        <v>13.953488372093023</v>
      </c>
      <c r="H22" s="6">
        <f t="shared" si="1"/>
        <v>13.515383034670196</v>
      </c>
    </row>
    <row r="23" spans="3:8" x14ac:dyDescent="0.25">
      <c r="C23">
        <v>350</v>
      </c>
      <c r="D23">
        <f t="shared" si="2"/>
        <v>1.05</v>
      </c>
      <c r="E23">
        <f t="shared" si="3"/>
        <v>1.8634725158562369</v>
      </c>
      <c r="G23" s="6">
        <f t="shared" si="0"/>
        <v>16.279069767441861</v>
      </c>
      <c r="H23" s="6">
        <f t="shared" si="1"/>
        <v>15.685590835370226</v>
      </c>
    </row>
    <row r="24" spans="3:8" x14ac:dyDescent="0.25">
      <c r="C24" s="5">
        <v>400</v>
      </c>
      <c r="D24" s="5">
        <f t="shared" si="2"/>
        <v>1.05</v>
      </c>
      <c r="E24" s="5">
        <f t="shared" si="3"/>
        <v>1.9800158562367867</v>
      </c>
      <c r="G24" s="5">
        <f>C24/(D24+$H$5)</f>
        <v>18.604651162790699</v>
      </c>
      <c r="H24" s="5">
        <f>C24/(E24+$H$5)</f>
        <v>17.83324642139198</v>
      </c>
    </row>
    <row r="25" spans="3:8" x14ac:dyDescent="0.25">
      <c r="C25">
        <f>G2</f>
        <v>430</v>
      </c>
      <c r="D25">
        <f t="shared" si="2"/>
        <v>1.0500000000000007</v>
      </c>
      <c r="E25">
        <f t="shared" si="3"/>
        <v>2.0499418604651165</v>
      </c>
      <c r="G25" s="6">
        <f t="shared" ref="G25:G26" si="4">C25/(D25+$H$5)</f>
        <v>20</v>
      </c>
      <c r="H25" s="6">
        <f t="shared" ref="H25:H26" si="5">C25/(E25+$H$5)</f>
        <v>19.111160493954767</v>
      </c>
    </row>
    <row r="26" spans="3:8" x14ac:dyDescent="0.25">
      <c r="C26">
        <f>G12</f>
        <v>450.97671582215327</v>
      </c>
      <c r="D26">
        <f>MAX($G$5,(C26/$B$2-$H$5))</f>
        <v>2.0988357911076641</v>
      </c>
      <c r="E26">
        <f t="shared" si="3"/>
        <v>2.0988357911076641</v>
      </c>
      <c r="G26" s="6">
        <f t="shared" si="4"/>
        <v>20</v>
      </c>
      <c r="H26" s="6">
        <f t="shared" si="5"/>
        <v>20</v>
      </c>
    </row>
    <row r="27" spans="3:8" x14ac:dyDescent="0.25">
      <c r="C27" s="5">
        <v>500</v>
      </c>
      <c r="D27" s="5">
        <f t="shared" si="2"/>
        <v>4.5500000000000007</v>
      </c>
      <c r="E27" s="5">
        <f t="shared" si="3"/>
        <v>4.5500000000000007</v>
      </c>
      <c r="G27" s="5">
        <f>C27/(D27+$H$5)</f>
        <v>20</v>
      </c>
      <c r="H27" s="5">
        <f>C27/(E27+$H$5)</f>
        <v>20</v>
      </c>
    </row>
    <row r="28" spans="3:8" x14ac:dyDescent="0.25">
      <c r="C28">
        <v>550</v>
      </c>
      <c r="D28">
        <f t="shared" si="2"/>
        <v>7.0500000000000007</v>
      </c>
      <c r="E28">
        <f t="shared" si="3"/>
        <v>7.0500000000000007</v>
      </c>
    </row>
    <row r="29" spans="3:8" x14ac:dyDescent="0.25">
      <c r="C29">
        <v>600</v>
      </c>
      <c r="D29">
        <f t="shared" si="2"/>
        <v>9.5500000000000007</v>
      </c>
      <c r="E29">
        <f t="shared" si="3"/>
        <v>9.5500000000000007</v>
      </c>
    </row>
  </sheetData>
  <mergeCells count="2">
    <mergeCell ref="C7:D7"/>
    <mergeCell ref="D14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9" sqref="C9"/>
    </sheetView>
  </sheetViews>
  <sheetFormatPr defaultRowHeight="15" x14ac:dyDescent="0.25"/>
  <cols>
    <col min="12" max="12" width="12.42578125" customWidth="1"/>
  </cols>
  <sheetData>
    <row r="1" spans="1:12" x14ac:dyDescent="0.25">
      <c r="B1" t="s">
        <v>23</v>
      </c>
      <c r="D1" t="s">
        <v>24</v>
      </c>
      <c r="E1" t="s">
        <v>25</v>
      </c>
      <c r="F1" t="s">
        <v>26</v>
      </c>
      <c r="H1" t="s">
        <v>16</v>
      </c>
    </row>
    <row r="2" spans="1:12" x14ac:dyDescent="0.25">
      <c r="A2" t="s">
        <v>21</v>
      </c>
      <c r="B2">
        <v>10000</v>
      </c>
      <c r="H2">
        <v>10</v>
      </c>
    </row>
    <row r="3" spans="1:12" x14ac:dyDescent="0.25">
      <c r="A3" t="s">
        <v>22</v>
      </c>
      <c r="B3">
        <f>F3/(1-D3)</f>
        <v>24000.000000000004</v>
      </c>
      <c r="D3">
        <v>0.9</v>
      </c>
      <c r="E3">
        <v>100</v>
      </c>
      <c r="F3">
        <f>24*E3</f>
        <v>2400</v>
      </c>
      <c r="H3">
        <v>12</v>
      </c>
      <c r="J3">
        <v>1</v>
      </c>
      <c r="K3">
        <f>1/J3</f>
        <v>1</v>
      </c>
    </row>
    <row r="4" spans="1:12" x14ac:dyDescent="0.25">
      <c r="J4">
        <f>J3+1</f>
        <v>2</v>
      </c>
      <c r="K4">
        <f t="shared" ref="K4:K14" si="0">1/J4</f>
        <v>0.5</v>
      </c>
    </row>
    <row r="5" spans="1:12" x14ac:dyDescent="0.25">
      <c r="J5">
        <f t="shared" ref="J5:J14" si="1">J4+1</f>
        <v>3</v>
      </c>
      <c r="K5">
        <f t="shared" si="0"/>
        <v>0.33333333333333331</v>
      </c>
    </row>
    <row r="6" spans="1:12" x14ac:dyDescent="0.25">
      <c r="A6" t="s">
        <v>27</v>
      </c>
      <c r="J6">
        <f t="shared" si="1"/>
        <v>4</v>
      </c>
      <c r="K6">
        <f t="shared" si="0"/>
        <v>0.25</v>
      </c>
    </row>
    <row r="7" spans="1:12" x14ac:dyDescent="0.25">
      <c r="A7" t="s">
        <v>21</v>
      </c>
      <c r="B7">
        <f>B2/H2</f>
        <v>1000</v>
      </c>
      <c r="J7">
        <f t="shared" si="1"/>
        <v>5</v>
      </c>
      <c r="K7">
        <f t="shared" si="0"/>
        <v>0.2</v>
      </c>
    </row>
    <row r="8" spans="1:12" x14ac:dyDescent="0.25">
      <c r="A8" t="s">
        <v>22</v>
      </c>
      <c r="B8">
        <f>B3/H3</f>
        <v>2000.0000000000002</v>
      </c>
      <c r="J8">
        <f t="shared" si="1"/>
        <v>6</v>
      </c>
      <c r="K8">
        <f t="shared" si="0"/>
        <v>0.16666666666666666</v>
      </c>
    </row>
    <row r="9" spans="1:12" x14ac:dyDescent="0.25">
      <c r="A9" t="s">
        <v>28</v>
      </c>
      <c r="B9" s="9">
        <f>1/(1/B7+1/B8)</f>
        <v>666.66666666666663</v>
      </c>
      <c r="J9">
        <f t="shared" si="1"/>
        <v>7</v>
      </c>
      <c r="K9">
        <f t="shared" si="0"/>
        <v>0.14285714285714285</v>
      </c>
    </row>
    <row r="10" spans="1:12" x14ac:dyDescent="0.25">
      <c r="J10">
        <f t="shared" si="1"/>
        <v>8</v>
      </c>
      <c r="K10">
        <f t="shared" si="0"/>
        <v>0.125</v>
      </c>
    </row>
    <row r="11" spans="1:12" x14ac:dyDescent="0.25">
      <c r="A11" t="s">
        <v>29</v>
      </c>
      <c r="J11">
        <f t="shared" si="1"/>
        <v>9</v>
      </c>
      <c r="K11">
        <f t="shared" si="0"/>
        <v>0.1111111111111111</v>
      </c>
    </row>
    <row r="12" spans="1:12" x14ac:dyDescent="0.25">
      <c r="A12" t="s">
        <v>21</v>
      </c>
      <c r="B12">
        <f>B2*L12</f>
        <v>29289.682539682537</v>
      </c>
      <c r="J12">
        <f t="shared" si="1"/>
        <v>10</v>
      </c>
      <c r="K12">
        <f t="shared" si="0"/>
        <v>0.1</v>
      </c>
      <c r="L12">
        <f>SUM(K3:K12)</f>
        <v>2.9289682539682538</v>
      </c>
    </row>
    <row r="13" spans="1:12" x14ac:dyDescent="0.25">
      <c r="A13" t="s">
        <v>22</v>
      </c>
      <c r="B13">
        <f>B3*L14</f>
        <v>74477.056277056283</v>
      </c>
      <c r="J13">
        <f t="shared" si="1"/>
        <v>11</v>
      </c>
      <c r="K13">
        <f t="shared" si="0"/>
        <v>9.0909090909090912E-2</v>
      </c>
    </row>
    <row r="14" spans="1:12" x14ac:dyDescent="0.25">
      <c r="A14" t="s">
        <v>28</v>
      </c>
      <c r="B14" s="9">
        <f>1/(1/B12+1/B13)</f>
        <v>21022.240457008193</v>
      </c>
      <c r="J14">
        <f t="shared" si="1"/>
        <v>12</v>
      </c>
      <c r="K14">
        <f t="shared" si="0"/>
        <v>8.3333333333333329E-2</v>
      </c>
      <c r="L14">
        <f>SUM(K3:K14)</f>
        <v>3.1032106782106781</v>
      </c>
    </row>
    <row r="17" spans="1:2" x14ac:dyDescent="0.25">
      <c r="A17" t="s">
        <v>30</v>
      </c>
      <c r="B17">
        <f>24+4/2</f>
        <v>26</v>
      </c>
    </row>
    <row r="19" spans="1:2" x14ac:dyDescent="0.25">
      <c r="A19" t="s">
        <v>21</v>
      </c>
      <c r="B19">
        <f>B2*(1/H2+1/(H2-1))</f>
        <v>2111.1111111111113</v>
      </c>
    </row>
    <row r="20" spans="1:2" x14ac:dyDescent="0.25">
      <c r="A20" t="s">
        <v>22</v>
      </c>
      <c r="B20">
        <f>B3*(1/H3+1/(H3-1))</f>
        <v>4181.8181818181829</v>
      </c>
    </row>
    <row r="21" spans="1:2" x14ac:dyDescent="0.25">
      <c r="A21" t="s">
        <v>28</v>
      </c>
      <c r="B21">
        <f>1/(1/B19+1/B20)</f>
        <v>1402.889245585875</v>
      </c>
    </row>
    <row r="23" spans="1:2" x14ac:dyDescent="0.25">
      <c r="A23" t="s">
        <v>31</v>
      </c>
      <c r="B23" s="10">
        <f>B21/(B21+B17)</f>
        <v>0.98180404808817812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2015-07-05T13:25:46Z</dcterms:modified>
</cp:coreProperties>
</file>